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J33" i="1" l="1"/>
  <c r="M33" i="1" s="1"/>
  <c r="J14" i="1" l="1"/>
  <c r="M14" i="1" s="1"/>
  <c r="J10" i="1"/>
  <c r="M10" i="1" s="1"/>
  <c r="J5" i="1" l="1"/>
  <c r="M5" i="1" s="1"/>
  <c r="M15" i="1" s="1"/>
  <c r="I25" i="1" l="1"/>
  <c r="J25" i="1" s="1"/>
  <c r="M25" i="1" s="1"/>
  <c r="M27" i="1" s="1"/>
  <c r="M35" i="1" s="1"/>
</calcChain>
</file>

<file path=xl/sharedStrings.xml><?xml version="1.0" encoding="utf-8"?>
<sst xmlns="http://schemas.openxmlformats.org/spreadsheetml/2006/main" count="47" uniqueCount="34">
  <si>
    <t>Cessazioni</t>
  </si>
  <si>
    <t>Quota valut.</t>
  </si>
  <si>
    <t>Tot.</t>
  </si>
  <si>
    <t>1 unità Cat. B3  Operatore Tecnico Specializzato</t>
  </si>
  <si>
    <t>Assunzioni EFFETTUATE o definite al 31/12/2019:</t>
  </si>
  <si>
    <t>1 *</t>
  </si>
  <si>
    <t>Dal 01/01/2019 assunti a riferimento- sia  per cessaz. che per assunzioni - valori tabellari CCNL 21/05/2018 - con aggiunta quota 13^ mensilità</t>
  </si>
  <si>
    <t>ANNO 2019</t>
  </si>
  <si>
    <t>Capacità nominale Copertura 100% cessazioni non per mobilità</t>
  </si>
  <si>
    <t>Retr.tabellare</t>
  </si>
  <si>
    <t>Rateo 13^</t>
  </si>
  <si>
    <t xml:space="preserve">           +         </t>
  </si>
  <si>
    <t>Tot. Individuale</t>
  </si>
  <si>
    <t xml:space="preserve">AL 01/01/2020  risultano immediatamente nominalmente  possibili assunzioni  (deriv.da cessazioni anno 2018 e  2019)  per l'importo di </t>
  </si>
  <si>
    <t>DA QUOTE VALUTABILI CESSAZIONI 2015</t>
  </si>
  <si>
    <t>CAT. C</t>
  </si>
  <si>
    <t>CAT. B</t>
  </si>
  <si>
    <t xml:space="preserve"> quota 25% </t>
  </si>
  <si>
    <t>DA QUOTE VALUTABILI CESSAZIONI 2017</t>
  </si>
  <si>
    <t>CAT. D3</t>
  </si>
  <si>
    <t xml:space="preserve"> quota 75% </t>
  </si>
  <si>
    <t>CAT. D1</t>
  </si>
  <si>
    <t>P.T. 33,33%</t>
  </si>
  <si>
    <t>DA QUOTE VALUTABILI CESSAZIONI 2018</t>
  </si>
  <si>
    <t xml:space="preserve"> quota 100% </t>
  </si>
  <si>
    <t>DA QUOTE VALUTABILI CESSAZIONI 2019</t>
  </si>
  <si>
    <t>CAT. D6</t>
  </si>
  <si>
    <t>CAT. C4</t>
  </si>
  <si>
    <t xml:space="preserve"> (VAIR -01.01.2020)</t>
  </si>
  <si>
    <t>ASSUNZIONI</t>
  </si>
  <si>
    <t>Nessuna</t>
  </si>
  <si>
    <t>DETERMINAZIONE  CAPACITA' ASSUNZIONALE NOMINALE 2020-2022</t>
  </si>
  <si>
    <t xml:space="preserve">SALDO DISPONIBILE </t>
  </si>
  <si>
    <t>allegato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</si>
</sst>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Tahoma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0" fillId="0" borderId="0" xfId="1" applyFont="1"/>
    <xf numFmtId="0" fontId="5" fillId="0" borderId="0" xfId="0" applyFont="1"/>
    <xf numFmtId="0" fontId="3" fillId="0" borderId="0" xfId="0" applyFont="1"/>
    <xf numFmtId="44" fontId="0" fillId="0" borderId="0" xfId="2" applyFont="1"/>
    <xf numFmtId="0" fontId="0" fillId="0" borderId="1" xfId="0" applyBorder="1"/>
    <xf numFmtId="0" fontId="0" fillId="0" borderId="2" xfId="0" applyBorder="1"/>
    <xf numFmtId="44" fontId="0" fillId="0" borderId="3" xfId="2" applyFont="1" applyBorder="1"/>
    <xf numFmtId="0" fontId="0" fillId="0" borderId="4" xfId="0" applyBorder="1"/>
    <xf numFmtId="0" fontId="0" fillId="0" borderId="0" xfId="0" applyBorder="1"/>
    <xf numFmtId="44" fontId="0" fillId="0" borderId="5" xfId="2" applyFont="1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44" fontId="2" fillId="0" borderId="8" xfId="2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44" fontId="0" fillId="0" borderId="0" xfId="1" applyFont="1" applyBorder="1"/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/>
    <xf numFmtId="0" fontId="7" fillId="0" borderId="0" xfId="0" applyFont="1" applyBorder="1"/>
    <xf numFmtId="0" fontId="0" fillId="0" borderId="5" xfId="0" applyBorder="1"/>
    <xf numFmtId="44" fontId="0" fillId="0" borderId="0" xfId="0" applyNumberFormat="1" applyBorder="1"/>
    <xf numFmtId="0" fontId="0" fillId="0" borderId="0" xfId="0" applyFill="1"/>
    <xf numFmtId="0" fontId="7" fillId="0" borderId="0" xfId="0" applyFont="1" applyBorder="1" applyAlignment="1">
      <alignment horizontal="left"/>
    </xf>
    <xf numFmtId="0" fontId="0" fillId="0" borderId="0" xfId="0" applyFill="1" applyBorder="1"/>
    <xf numFmtId="0" fontId="6" fillId="0" borderId="0" xfId="0" applyFont="1"/>
    <xf numFmtId="0" fontId="0" fillId="2" borderId="0" xfId="0" applyFill="1"/>
    <xf numFmtId="0" fontId="2" fillId="0" borderId="0" xfId="0" applyFont="1"/>
    <xf numFmtId="0" fontId="2" fillId="0" borderId="6" xfId="0" applyFont="1" applyBorder="1"/>
    <xf numFmtId="0" fontId="2" fillId="0" borderId="8" xfId="0" applyFont="1" applyBorder="1"/>
    <xf numFmtId="44" fontId="2" fillId="0" borderId="0" xfId="0" applyNumberFormat="1" applyFont="1" applyBorder="1"/>
    <xf numFmtId="43" fontId="4" fillId="2" borderId="0" xfId="0" applyNumberFormat="1" applyFont="1" applyFill="1" applyBorder="1"/>
    <xf numFmtId="0" fontId="4" fillId="2" borderId="0" xfId="0" applyFont="1" applyFill="1" applyBorder="1"/>
    <xf numFmtId="43" fontId="4" fillId="2" borderId="2" xfId="0" applyNumberFormat="1" applyFont="1" applyFill="1" applyBorder="1"/>
    <xf numFmtId="0" fontId="4" fillId="2" borderId="3" xfId="0" applyFont="1" applyFill="1" applyBorder="1"/>
    <xf numFmtId="43" fontId="4" fillId="2" borderId="7" xfId="0" applyNumberFormat="1" applyFont="1" applyFill="1" applyBorder="1"/>
    <xf numFmtId="0" fontId="4" fillId="2" borderId="8" xfId="0" applyFont="1" applyFill="1" applyBorder="1"/>
    <xf numFmtId="0" fontId="2" fillId="0" borderId="3" xfId="0" applyFont="1" applyBorder="1"/>
    <xf numFmtId="0" fontId="9" fillId="0" borderId="2" xfId="0" applyFont="1" applyBorder="1"/>
    <xf numFmtId="44" fontId="0" fillId="0" borderId="0" xfId="3" applyFont="1" applyBorder="1"/>
    <xf numFmtId="44" fontId="0" fillId="0" borderId="5" xfId="3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0" fillId="0" borderId="0" xfId="0" applyFont="1"/>
    <xf numFmtId="44" fontId="0" fillId="0" borderId="0" xfId="0" applyNumberFormat="1"/>
    <xf numFmtId="4" fontId="8" fillId="0" borderId="0" xfId="0" applyNumberFormat="1" applyFont="1" applyBorder="1"/>
    <xf numFmtId="164" fontId="2" fillId="0" borderId="0" xfId="0" applyNumberFormat="1" applyFont="1" applyFill="1" applyBorder="1"/>
    <xf numFmtId="164" fontId="2" fillId="0" borderId="9" xfId="0" applyNumberFormat="1" applyFont="1" applyFill="1" applyBorder="1"/>
    <xf numFmtId="44" fontId="2" fillId="0" borderId="9" xfId="0" applyNumberFormat="1" applyFont="1" applyBorder="1"/>
    <xf numFmtId="164" fontId="0" fillId="0" borderId="0" xfId="0" applyNumberFormat="1" applyBorder="1"/>
    <xf numFmtId="0" fontId="11" fillId="0" borderId="9" xfId="0" applyFont="1" applyBorder="1" applyAlignment="1">
      <alignment horizontal="justify" vertical="center" wrapText="1"/>
    </xf>
    <xf numFmtId="0" fontId="0" fillId="0" borderId="18" xfId="0" applyBorder="1"/>
    <xf numFmtId="0" fontId="0" fillId="0" borderId="19" xfId="0" applyBorder="1"/>
    <xf numFmtId="44" fontId="0" fillId="0" borderId="20" xfId="2" applyFont="1" applyBorder="1"/>
    <xf numFmtId="0" fontId="0" fillId="0" borderId="21" xfId="0" applyBorder="1"/>
    <xf numFmtId="44" fontId="0" fillId="0" borderId="22" xfId="2" applyFont="1" applyBorder="1"/>
    <xf numFmtId="44" fontId="0" fillId="0" borderId="22" xfId="1" applyFont="1" applyFill="1" applyBorder="1"/>
    <xf numFmtId="0" fontId="0" fillId="0" borderId="23" xfId="0" applyBorder="1"/>
    <xf numFmtId="0" fontId="0" fillId="0" borderId="24" xfId="0" applyBorder="1"/>
    <xf numFmtId="0" fontId="2" fillId="0" borderId="24" xfId="0" applyFont="1" applyBorder="1"/>
    <xf numFmtId="44" fontId="2" fillId="0" borderId="25" xfId="2" applyFont="1" applyBorder="1"/>
    <xf numFmtId="0" fontId="0" fillId="3" borderId="13" xfId="0" applyFill="1" applyBorder="1"/>
    <xf numFmtId="0" fontId="0" fillId="3" borderId="14" xfId="0" applyFill="1" applyBorder="1"/>
    <xf numFmtId="0" fontId="2" fillId="3" borderId="26" xfId="0" applyFont="1" applyFill="1" applyBorder="1"/>
    <xf numFmtId="0" fontId="2" fillId="3" borderId="14" xfId="0" applyFont="1" applyFill="1" applyBorder="1"/>
    <xf numFmtId="164" fontId="2" fillId="3" borderId="15" xfId="0" applyNumberFormat="1" applyFont="1" applyFill="1" applyBorder="1"/>
    <xf numFmtId="0" fontId="2" fillId="3" borderId="13" xfId="0" applyFont="1" applyFill="1" applyBorder="1"/>
    <xf numFmtId="0" fontId="3" fillId="2" borderId="0" xfId="0" applyFont="1" applyFill="1" applyBorder="1"/>
    <xf numFmtId="0" fontId="11" fillId="2" borderId="9" xfId="0" applyFont="1" applyFill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4">
    <cellStyle name="Euro" xfId="1"/>
    <cellStyle name="Normale" xfId="0" builtinId="0"/>
    <cellStyle name="Valuta" xfId="3" builtinId="4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3" zoomScaleNormal="100" workbookViewId="0">
      <selection activeCell="H31" sqref="H31"/>
    </sheetView>
  </sheetViews>
  <sheetFormatPr defaultRowHeight="15" x14ac:dyDescent="0.25"/>
  <cols>
    <col min="1" max="1" width="11" customWidth="1"/>
    <col min="2" max="2" width="9.140625" customWidth="1"/>
    <col min="3" max="3" width="18" customWidth="1"/>
    <col min="4" max="4" width="7.7109375" customWidth="1"/>
    <col min="5" max="5" width="6.140625" customWidth="1"/>
    <col min="6" max="6" width="13.5703125" customWidth="1"/>
    <col min="7" max="7" width="14.28515625" customWidth="1"/>
    <col min="8" max="8" width="12.28515625" customWidth="1"/>
    <col min="9" max="9" width="12.7109375" customWidth="1"/>
    <col min="10" max="10" width="15.5703125" customWidth="1"/>
    <col min="12" max="12" width="3.5703125" customWidth="1"/>
    <col min="13" max="13" width="13.42578125" bestFit="1" customWidth="1"/>
    <col min="14" max="14" width="0.7109375" customWidth="1"/>
    <col min="15" max="15" width="12.42578125" customWidth="1"/>
  </cols>
  <sheetData>
    <row r="1" spans="1:13" ht="16.5" thickBot="1" x14ac:dyDescent="0.3">
      <c r="A1" s="2" t="s">
        <v>31</v>
      </c>
      <c r="D1" s="1"/>
      <c r="I1" t="s">
        <v>33</v>
      </c>
      <c r="J1" s="29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 t="s">
        <v>0</v>
      </c>
      <c r="J2" s="7" t="s">
        <v>1</v>
      </c>
    </row>
    <row r="3" spans="1:13" x14ac:dyDescent="0.25">
      <c r="A3" s="8" t="s">
        <v>14</v>
      </c>
      <c r="B3" s="9"/>
      <c r="C3" s="9"/>
      <c r="D3" s="9"/>
      <c r="E3" s="12"/>
      <c r="F3" s="9"/>
      <c r="G3" s="9"/>
      <c r="H3" s="9" t="s">
        <v>15</v>
      </c>
      <c r="I3" s="11">
        <v>1</v>
      </c>
      <c r="J3" s="10">
        <v>21075.33</v>
      </c>
      <c r="L3" s="29"/>
    </row>
    <row r="4" spans="1:13" x14ac:dyDescent="0.25">
      <c r="A4" s="8"/>
      <c r="B4" s="9"/>
      <c r="C4" s="9"/>
      <c r="D4" s="9"/>
      <c r="E4" s="12"/>
      <c r="F4" s="9"/>
      <c r="G4" s="9"/>
      <c r="H4" s="9" t="s">
        <v>16</v>
      </c>
      <c r="I4" s="11">
        <v>1</v>
      </c>
      <c r="J4" s="10">
        <v>18681.77</v>
      </c>
      <c r="L4" s="29"/>
    </row>
    <row r="5" spans="1:13" ht="15.75" thickBot="1" x14ac:dyDescent="0.3">
      <c r="A5" s="13"/>
      <c r="B5" s="14"/>
      <c r="C5" s="14"/>
      <c r="D5" s="14"/>
      <c r="E5" s="14"/>
      <c r="F5" s="14"/>
      <c r="G5" s="14"/>
      <c r="H5" s="14"/>
      <c r="I5" s="15" t="s">
        <v>2</v>
      </c>
      <c r="J5" s="16">
        <f>SUM(J3:J4)</f>
        <v>39757.100000000006</v>
      </c>
      <c r="K5" s="3" t="s">
        <v>17</v>
      </c>
      <c r="L5" s="26"/>
      <c r="M5" s="49">
        <f>J5/100*25</f>
        <v>9939.2750000000015</v>
      </c>
    </row>
    <row r="6" spans="1:13" ht="15.75" thickBot="1" x14ac:dyDescent="0.3">
      <c r="A6" s="3"/>
      <c r="J6" s="4"/>
    </row>
    <row r="7" spans="1:13" x14ac:dyDescent="0.25">
      <c r="A7" s="5"/>
      <c r="B7" s="6"/>
      <c r="C7" s="6"/>
      <c r="D7" s="6"/>
      <c r="E7" s="6"/>
      <c r="F7" s="6"/>
      <c r="G7" s="6"/>
      <c r="H7" s="6"/>
      <c r="I7" s="6" t="s">
        <v>0</v>
      </c>
      <c r="J7" s="7" t="s">
        <v>1</v>
      </c>
    </row>
    <row r="8" spans="1:13" x14ac:dyDescent="0.25">
      <c r="A8" s="8" t="s">
        <v>18</v>
      </c>
      <c r="B8" s="9"/>
      <c r="C8" s="9"/>
      <c r="D8" s="9"/>
      <c r="E8" s="12"/>
      <c r="F8" s="9"/>
      <c r="G8" s="9"/>
      <c r="H8" s="9" t="s">
        <v>19</v>
      </c>
      <c r="I8" s="11">
        <v>1</v>
      </c>
      <c r="J8" s="10">
        <v>26716.02</v>
      </c>
      <c r="L8" s="29"/>
    </row>
    <row r="9" spans="1:13" x14ac:dyDescent="0.25">
      <c r="A9" s="8"/>
      <c r="B9" s="9"/>
      <c r="C9" s="9"/>
      <c r="D9" s="9"/>
      <c r="E9" s="12"/>
      <c r="F9" s="9"/>
      <c r="G9" s="9" t="s">
        <v>22</v>
      </c>
      <c r="H9" s="9" t="s">
        <v>21</v>
      </c>
      <c r="I9" s="11">
        <v>1</v>
      </c>
      <c r="J9" s="10">
        <v>7744.16</v>
      </c>
      <c r="L9" s="29"/>
    </row>
    <row r="10" spans="1:13" ht="15.75" thickBot="1" x14ac:dyDescent="0.3">
      <c r="A10" s="13"/>
      <c r="B10" s="14"/>
      <c r="C10" s="14"/>
      <c r="D10" s="14"/>
      <c r="E10" s="14"/>
      <c r="F10" s="14"/>
      <c r="G10" s="14"/>
      <c r="H10" s="14"/>
      <c r="I10" s="15" t="s">
        <v>2</v>
      </c>
      <c r="J10" s="16">
        <f>SUM(J8:J9)</f>
        <v>34460.18</v>
      </c>
      <c r="K10" s="3" t="s">
        <v>20</v>
      </c>
      <c r="L10" s="26"/>
      <c r="M10" s="49">
        <f>J10/100*75</f>
        <v>25845.135000000002</v>
      </c>
    </row>
    <row r="11" spans="1:13" ht="15.75" thickBot="1" x14ac:dyDescent="0.3">
      <c r="A11" s="21"/>
      <c r="B11" s="23"/>
      <c r="C11" s="27"/>
      <c r="D11" s="22"/>
      <c r="E11" s="3"/>
    </row>
    <row r="12" spans="1:13" x14ac:dyDescent="0.25">
      <c r="A12" s="5"/>
      <c r="B12" s="6"/>
      <c r="C12" s="6"/>
      <c r="D12" s="6"/>
      <c r="E12" s="6"/>
      <c r="F12" s="6"/>
      <c r="G12" s="6"/>
      <c r="H12" s="6"/>
      <c r="I12" s="6" t="s">
        <v>0</v>
      </c>
      <c r="J12" s="7" t="s">
        <v>1</v>
      </c>
    </row>
    <row r="13" spans="1:13" x14ac:dyDescent="0.25">
      <c r="A13" s="8" t="s">
        <v>23</v>
      </c>
      <c r="B13" s="9"/>
      <c r="C13" s="9"/>
      <c r="D13" s="9"/>
      <c r="E13" s="12"/>
      <c r="F13" s="9"/>
      <c r="G13" s="9"/>
      <c r="H13" s="9" t="s">
        <v>19</v>
      </c>
      <c r="I13" s="11">
        <v>1</v>
      </c>
      <c r="J13" s="10">
        <v>23980.09</v>
      </c>
      <c r="L13" s="29"/>
    </row>
    <row r="14" spans="1:13" ht="15.75" thickBot="1" x14ac:dyDescent="0.3">
      <c r="A14" s="13"/>
      <c r="B14" s="14"/>
      <c r="C14" s="14"/>
      <c r="D14" s="14"/>
      <c r="E14" s="14"/>
      <c r="F14" s="14"/>
      <c r="G14" s="14"/>
      <c r="H14" s="14"/>
      <c r="I14" s="15" t="s">
        <v>2</v>
      </c>
      <c r="J14" s="16">
        <f>SUM(J13:J13)</f>
        <v>23980.09</v>
      </c>
      <c r="K14" s="3" t="s">
        <v>24</v>
      </c>
      <c r="L14" s="26"/>
      <c r="M14" s="49">
        <f>J14/100*100</f>
        <v>23980.09</v>
      </c>
    </row>
    <row r="15" spans="1:13" ht="15.75" thickBot="1" x14ac:dyDescent="0.3">
      <c r="A15" s="9"/>
      <c r="B15" s="9"/>
      <c r="C15" s="9"/>
      <c r="D15" s="20"/>
      <c r="E15" s="9"/>
      <c r="F15" s="9"/>
      <c r="G15" s="9"/>
      <c r="H15" s="9"/>
      <c r="I15" s="9"/>
      <c r="J15" s="9"/>
      <c r="K15" s="28"/>
      <c r="L15" s="28"/>
      <c r="M15" s="52">
        <f>SUM(M5:M14)</f>
        <v>59764.5</v>
      </c>
    </row>
    <row r="16" spans="1:13" x14ac:dyDescent="0.25">
      <c r="C16" s="9"/>
      <c r="D16" s="20"/>
      <c r="E16" s="9"/>
      <c r="F16" s="74" t="s">
        <v>29</v>
      </c>
      <c r="G16" s="75"/>
      <c r="H16" s="9"/>
      <c r="I16" s="9"/>
      <c r="J16" s="9"/>
      <c r="K16" s="28"/>
      <c r="L16" s="28"/>
      <c r="M16" s="28"/>
    </row>
    <row r="17" spans="1:15" ht="20.25" customHeight="1" x14ac:dyDescent="0.25">
      <c r="C17" s="9"/>
      <c r="D17" s="20"/>
      <c r="E17" s="9"/>
      <c r="F17" s="55">
        <v>2016</v>
      </c>
      <c r="G17" s="55" t="s">
        <v>30</v>
      </c>
      <c r="H17" s="50"/>
      <c r="I17" s="9"/>
      <c r="J17" s="9"/>
      <c r="K17" s="28"/>
      <c r="L17" s="28"/>
      <c r="M17" s="51"/>
    </row>
    <row r="18" spans="1:15" x14ac:dyDescent="0.25">
      <c r="C18" s="9"/>
      <c r="D18" s="20"/>
      <c r="E18" s="72"/>
      <c r="F18" s="73">
        <v>2017</v>
      </c>
      <c r="G18" s="73" t="s">
        <v>30</v>
      </c>
      <c r="H18" s="35"/>
      <c r="I18" s="36"/>
      <c r="J18" s="36"/>
      <c r="K18" s="36"/>
      <c r="L18" s="36"/>
      <c r="M18" s="36"/>
      <c r="N18" s="9"/>
      <c r="O18" s="9"/>
    </row>
    <row r="19" spans="1:15" ht="15.75" customHeight="1" thickBot="1" x14ac:dyDescent="0.3">
      <c r="C19" s="9"/>
      <c r="D19" s="20"/>
      <c r="E19" s="9"/>
      <c r="F19" s="55">
        <v>2018</v>
      </c>
      <c r="G19" s="55" t="s">
        <v>30</v>
      </c>
      <c r="H19" s="9"/>
      <c r="I19" s="9"/>
      <c r="J19" s="9"/>
      <c r="K19" s="9"/>
      <c r="L19" s="9"/>
      <c r="M19" s="54"/>
      <c r="N19" s="9"/>
      <c r="O19" s="9"/>
    </row>
    <row r="20" spans="1:15" x14ac:dyDescent="0.25">
      <c r="B20" s="18"/>
      <c r="C20" s="41" t="s">
        <v>7</v>
      </c>
      <c r="D20" s="42" t="s">
        <v>8</v>
      </c>
      <c r="E20" s="19"/>
      <c r="F20" s="19"/>
      <c r="G20" s="19"/>
      <c r="H20" s="37"/>
      <c r="I20" s="38"/>
      <c r="J20" s="36"/>
      <c r="K20" s="36"/>
      <c r="L20" s="36"/>
      <c r="M20" s="36"/>
      <c r="N20" s="9"/>
      <c r="O20" s="9"/>
    </row>
    <row r="21" spans="1:15" ht="15.75" thickBot="1" x14ac:dyDescent="0.3">
      <c r="B21" s="32"/>
      <c r="C21" s="33"/>
      <c r="D21" s="15"/>
      <c r="E21" s="15"/>
      <c r="F21" s="15"/>
      <c r="G21" s="15"/>
      <c r="H21" s="39"/>
      <c r="I21" s="40"/>
      <c r="J21" s="36"/>
      <c r="K21" s="36"/>
      <c r="L21" s="36"/>
      <c r="M21" s="36"/>
      <c r="N21" s="9"/>
      <c r="O21" s="9"/>
    </row>
    <row r="22" spans="1:15" x14ac:dyDescent="0.25">
      <c r="A22" s="29" t="s">
        <v>6</v>
      </c>
      <c r="H22" s="30"/>
      <c r="I22" s="30"/>
      <c r="J22" s="30"/>
      <c r="K22" s="36"/>
      <c r="L22" s="36"/>
      <c r="M22" s="36"/>
      <c r="N22" s="9"/>
      <c r="O22" s="9"/>
    </row>
    <row r="23" spans="1:15" ht="15.75" thickBot="1" x14ac:dyDescent="0.3">
      <c r="B23" s="48" t="s">
        <v>4</v>
      </c>
      <c r="H23" s="30"/>
      <c r="I23" s="30"/>
      <c r="J23" s="30"/>
      <c r="K23" s="30"/>
      <c r="L23" s="30"/>
      <c r="M23" s="30"/>
      <c r="N23" s="9"/>
      <c r="O23" s="9"/>
    </row>
    <row r="24" spans="1:15" ht="15.75" thickBot="1" x14ac:dyDescent="0.3">
      <c r="A24" s="31"/>
      <c r="B24" s="45"/>
      <c r="C24" s="46"/>
      <c r="D24" s="46"/>
      <c r="E24" s="46"/>
      <c r="F24" s="46"/>
      <c r="G24" s="46" t="s">
        <v>9</v>
      </c>
      <c r="H24" s="46"/>
      <c r="I24" s="46" t="s">
        <v>10</v>
      </c>
      <c r="J24" s="46" t="s">
        <v>12</v>
      </c>
      <c r="K24" s="46"/>
      <c r="L24" s="46"/>
      <c r="M24" s="47"/>
    </row>
    <row r="25" spans="1:15" x14ac:dyDescent="0.25">
      <c r="B25" s="8" t="s">
        <v>3</v>
      </c>
      <c r="C25" s="9"/>
      <c r="D25" s="9"/>
      <c r="E25" s="9"/>
      <c r="F25" s="9" t="s">
        <v>5</v>
      </c>
      <c r="G25" s="43">
        <v>19063.8</v>
      </c>
      <c r="H25" s="9" t="s">
        <v>11</v>
      </c>
      <c r="I25" s="25">
        <f t="shared" ref="I25" si="0">G25/12</f>
        <v>1588.6499999999999</v>
      </c>
      <c r="J25" s="25">
        <f t="shared" ref="J25" si="1">G25+I25</f>
        <v>20652.45</v>
      </c>
      <c r="K25" s="9"/>
      <c r="L25" s="9"/>
      <c r="M25" s="44">
        <f>J25*1</f>
        <v>20652.45</v>
      </c>
    </row>
    <row r="26" spans="1:15" ht="15.75" thickBot="1" x14ac:dyDescent="0.3">
      <c r="B26" s="13" t="s">
        <v>28</v>
      </c>
      <c r="C26" s="14"/>
      <c r="D26" s="14"/>
      <c r="E26" s="14"/>
      <c r="F26" s="14"/>
      <c r="G26" s="14"/>
      <c r="H26" s="14"/>
      <c r="I26" s="9"/>
      <c r="J26" s="9"/>
      <c r="K26" s="9"/>
      <c r="L26" s="9"/>
      <c r="M26" s="24"/>
    </row>
    <row r="27" spans="1:15" x14ac:dyDescent="0.25">
      <c r="I27" s="66" t="s">
        <v>32</v>
      </c>
      <c r="J27" s="67"/>
      <c r="K27" s="68"/>
      <c r="L27" s="69"/>
      <c r="M27" s="70">
        <f>M15-M25</f>
        <v>39112.050000000003</v>
      </c>
    </row>
    <row r="28" spans="1:15" x14ac:dyDescent="0.25">
      <c r="E28" s="30"/>
      <c r="K28" s="17"/>
      <c r="L28" s="17"/>
      <c r="M28" s="34"/>
    </row>
    <row r="29" spans="1:15" x14ac:dyDescent="0.25">
      <c r="A29" s="56"/>
      <c r="B29" s="57"/>
      <c r="C29" s="57"/>
      <c r="D29" s="57"/>
      <c r="E29" s="57"/>
      <c r="F29" s="57"/>
      <c r="G29" s="57"/>
      <c r="H29" s="57"/>
      <c r="I29" s="57" t="s">
        <v>0</v>
      </c>
      <c r="J29" s="58" t="s">
        <v>1</v>
      </c>
    </row>
    <row r="30" spans="1:15" x14ac:dyDescent="0.25">
      <c r="A30" s="59"/>
      <c r="B30" s="9"/>
      <c r="C30" s="9"/>
      <c r="D30" s="9"/>
      <c r="E30" s="9"/>
      <c r="F30" s="9"/>
      <c r="G30" s="9"/>
      <c r="H30" s="9"/>
      <c r="I30" s="9"/>
      <c r="J30" s="60"/>
    </row>
    <row r="31" spans="1:15" x14ac:dyDescent="0.25">
      <c r="A31" s="59" t="s">
        <v>25</v>
      </c>
      <c r="B31" s="9"/>
      <c r="C31" s="9"/>
      <c r="D31" s="9"/>
      <c r="E31" s="12"/>
      <c r="F31" s="9"/>
      <c r="G31" s="9"/>
      <c r="H31" s="9" t="s">
        <v>26</v>
      </c>
      <c r="I31" s="11">
        <v>1</v>
      </c>
      <c r="J31" s="61">
        <v>32108.74</v>
      </c>
      <c r="L31" s="29"/>
    </row>
    <row r="32" spans="1:15" x14ac:dyDescent="0.25">
      <c r="A32" s="59"/>
      <c r="B32" s="9"/>
      <c r="C32" s="9"/>
      <c r="D32" s="9"/>
      <c r="E32" s="12"/>
      <c r="F32" s="9"/>
      <c r="G32" s="9"/>
      <c r="H32" s="9" t="s">
        <v>27</v>
      </c>
      <c r="I32" s="11">
        <v>2</v>
      </c>
      <c r="J32" s="60">
        <v>47843.24</v>
      </c>
      <c r="L32" s="29"/>
    </row>
    <row r="33" spans="1:13" x14ac:dyDescent="0.25">
      <c r="A33" s="62"/>
      <c r="B33" s="63"/>
      <c r="C33" s="63"/>
      <c r="D33" s="63"/>
      <c r="E33" s="63"/>
      <c r="F33" s="63"/>
      <c r="G33" s="63"/>
      <c r="H33" s="63"/>
      <c r="I33" s="64" t="s">
        <v>2</v>
      </c>
      <c r="J33" s="65">
        <f>SUM(J31:J32)</f>
        <v>79951.98</v>
      </c>
      <c r="K33" s="3" t="s">
        <v>24</v>
      </c>
      <c r="L33" s="26"/>
      <c r="M33" s="53">
        <f>J33/100*100</f>
        <v>79951.98</v>
      </c>
    </row>
    <row r="34" spans="1:13" x14ac:dyDescent="0.25">
      <c r="A34" s="31"/>
      <c r="B34" s="31"/>
      <c r="C34" s="31"/>
      <c r="D34" s="31"/>
      <c r="E34" s="30"/>
    </row>
    <row r="35" spans="1:13" x14ac:dyDescent="0.25">
      <c r="A35" s="71" t="s">
        <v>13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70">
        <f>M27+M33</f>
        <v>119064.03</v>
      </c>
    </row>
    <row r="36" spans="1:13" x14ac:dyDescent="0.25">
      <c r="H36" s="17"/>
      <c r="I36" s="17"/>
      <c r="J36" s="17"/>
      <c r="K36" s="17"/>
      <c r="L36" s="17"/>
      <c r="M36" s="17"/>
    </row>
    <row r="37" spans="1:13" x14ac:dyDescent="0.25">
      <c r="A37" s="17"/>
      <c r="B37" s="9"/>
      <c r="C37" s="9"/>
      <c r="D37" s="9"/>
      <c r="E37" s="9"/>
      <c r="F37" s="9"/>
      <c r="G37" s="9"/>
      <c r="H37" s="17"/>
      <c r="I37" s="17"/>
      <c r="J37" s="17"/>
      <c r="K37" s="17"/>
      <c r="L37" s="17"/>
      <c r="M37" s="17"/>
    </row>
  </sheetData>
  <mergeCells count="1">
    <mergeCell ref="F16:G16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2020-03-13T10:16:55Z</dcterms:modified>
</cp:coreProperties>
</file>